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The Holiday Finder" sheetId="1" r:id="rId1"/>
  </sheets>
  <definedNames>
    <definedName name="_xlnm.Print_Area" localSheetId="0">'The Holiday Finder'!$A$1:$D$83</definedName>
    <definedName name="year">'The Holiday Finder'!$B$3</definedName>
  </definedNames>
  <calcPr fullCalcOnLoad="1"/>
</workbook>
</file>

<file path=xl/sharedStrings.xml><?xml version="1.0" encoding="utf-8"?>
<sst xmlns="http://schemas.openxmlformats.org/spreadsheetml/2006/main" count="81" uniqueCount="80">
  <si>
    <t>Εισάγετε Έτος:</t>
  </si>
  <si>
    <t>Κυριακή του Πάσχα:</t>
  </si>
  <si>
    <t>Του Ασώτου</t>
  </si>
  <si>
    <t>Τσικνοπέμπτη</t>
  </si>
  <si>
    <t>Της Απόκρεω</t>
  </si>
  <si>
    <t>Της Τυροφάγου</t>
  </si>
  <si>
    <t>ΑΠΟΚΡΙΕΣ (κυριακές - τσικνοπέμπτη)</t>
  </si>
  <si>
    <t>ΜΕΓΑΛΗ ΣΑΡΑΚΟΣΤΗ</t>
  </si>
  <si>
    <t>Καθαρά Δευτέρα</t>
  </si>
  <si>
    <t>ΚΙΝΗΤΕΣ ΕΟΡΤΕΣ - ΑΡΓΙΕΣ</t>
  </si>
  <si>
    <t>Θεόδωρου Τήρωνος (Σαβ)</t>
  </si>
  <si>
    <t>Κυριακή των Βαΐων</t>
  </si>
  <si>
    <t>Το Άγιον Πάσχα</t>
  </si>
  <si>
    <t>Α' Χαιρετισμοί</t>
  </si>
  <si>
    <t>Κυριακή της Ορθοδοξίας</t>
  </si>
  <si>
    <t>Τελώνου&amp;Φαρισέου (αρχή)</t>
  </si>
  <si>
    <t>ΠΕΝΤΗΚΟΣΤΗ</t>
  </si>
  <si>
    <t>Δευτέρα Διακαινησίμου</t>
  </si>
  <si>
    <t>Κυριακή του Θωμά</t>
  </si>
  <si>
    <t>Κυριακή της Πεντηκοστής</t>
  </si>
  <si>
    <t>Δευτέρα Αγ. Πνεύματος</t>
  </si>
  <si>
    <t>Των Αγίων Πάντων</t>
  </si>
  <si>
    <t>ΑΓ. ΓΕΩΡΓΙΟΥ</t>
  </si>
  <si>
    <t>25η Μαρτίου:</t>
  </si>
  <si>
    <t>28η Οκτωβρίου:</t>
  </si>
  <si>
    <t>17η Νοέμβρη:</t>
  </si>
  <si>
    <t>ΠΡΩΤΟΜΑΓΙΑ:</t>
  </si>
  <si>
    <t>ΚΟΙΜΗΣΗ ΤΗΣ ΘΕΟΤΟΚΟΥ:</t>
  </si>
  <si>
    <t>ΚΙΝΗΤΕΣ ΕΟΡΤΕΣ:</t>
  </si>
  <si>
    <t>EΘΝΙΚΕΣ ΕΟΡΤΕΣ:</t>
  </si>
  <si>
    <t>ΜΕΓΑΛΕΣ ΕΟΡΤΕΣ:</t>
  </si>
  <si>
    <t>Ιωάννου του Προδρόμου:</t>
  </si>
  <si>
    <t>MΕΤΑΜΟΡΦΩΣΗ ΣΩΤΗΡΟΣ:</t>
  </si>
  <si>
    <t>ΧΡΙΣΤΟΥΓΕΝΝΑ</t>
  </si>
  <si>
    <t>ΠΡΩΤΟΧΡΟΝΙΑ ΕΠΟΜΕΝΟΥ ΕΤΟΥΣ</t>
  </si>
  <si>
    <t>Βασιλείου του Μέγα:</t>
  </si>
  <si>
    <t>Αγίου Αντωνίου:</t>
  </si>
  <si>
    <t>Τριών Ιεραρχών:</t>
  </si>
  <si>
    <t>Κωνσταντίνου και Ελένης:</t>
  </si>
  <si>
    <t>Πέτρου και Παύλου:</t>
  </si>
  <si>
    <t>Κοσμά και Δαμιανού - Ανάργυροι:</t>
  </si>
  <si>
    <t>Ευφημίας - Όλγας:</t>
  </si>
  <si>
    <t>Αγ. Παρασκευής:</t>
  </si>
  <si>
    <t>Αγίου Αθανασίου:</t>
  </si>
  <si>
    <t>Αγίου Χαραλάμπους:</t>
  </si>
  <si>
    <t>Γενέσιον Ιωάννου Προδρόμου:</t>
  </si>
  <si>
    <t>Η σύναξις των 12 Αποστόλων:</t>
  </si>
  <si>
    <t>Κυριακής Μεγαλομάρτυρος:</t>
  </si>
  <si>
    <t>Προφήτη Ηλία:</t>
  </si>
  <si>
    <t>Αλέξανδρου:</t>
  </si>
  <si>
    <t>Ύψωσις Τίμιου Σταυρού</t>
  </si>
  <si>
    <t>Ευσταθίου:</t>
  </si>
  <si>
    <t>Σοφίας, Πίστης, Ελπίδος:</t>
  </si>
  <si>
    <t>Διονυσίου Αεροπαγίτου:</t>
  </si>
  <si>
    <t>Λουκά Ευαγγελιστού:</t>
  </si>
  <si>
    <t>Αρτεμίου:</t>
  </si>
  <si>
    <t>Στυλιανού:</t>
  </si>
  <si>
    <t>Αικατερίνης:</t>
  </si>
  <si>
    <t>Μηχαήλ και Γαβριήλ (Άγγελοι):</t>
  </si>
  <si>
    <t>Δημητρίου:</t>
  </si>
  <si>
    <t>Εισόδια της Θεοτόκου:</t>
  </si>
  <si>
    <t>Αγ. Νικολάου:</t>
  </si>
  <si>
    <t>Αγ. Άννης:</t>
  </si>
  <si>
    <t>Σάββα:</t>
  </si>
  <si>
    <t>Ανδρέου Αποστόλου Πρωτόκλητου:</t>
  </si>
  <si>
    <t>Βαρβάρας Μεγαλομάρτυρος:</t>
  </si>
  <si>
    <t>Μηνά:</t>
  </si>
  <si>
    <t>Σπυρίδωνος:</t>
  </si>
  <si>
    <t>Ελευθερίου:</t>
  </si>
  <si>
    <t>Διονυσίου (Ζάκυνθος):</t>
  </si>
  <si>
    <t>Ευγενίας:</t>
  </si>
  <si>
    <t>Στεφάνου Πρωτομάρτυρος:</t>
  </si>
  <si>
    <t>Ιάσων:</t>
  </si>
  <si>
    <t>Κλεόνικου:</t>
  </si>
  <si>
    <t>Θεοδόσης (?):</t>
  </si>
  <si>
    <t>Ισίδωρος:</t>
  </si>
  <si>
    <t>Θεράπων Ιερομ.:</t>
  </si>
  <si>
    <t>Της Αναλήψεως (Πέμπτη)</t>
  </si>
  <si>
    <t>ΤΑ ΑΓΙΑ ΘΕΟΦΑΝΙΑ</t>
  </si>
  <si>
    <t>Θεοδόσης :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</si>
</sst>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&quot;€&quot;\ #,##0_);\(&quot;€&quot;\ #,##0\)"/>
    <numFmt numFmtId="183" formatCode="&quot;€&quot;\ #,##0_);[Red]\(&quot;€&quot;\ #,##0\)"/>
    <numFmt numFmtId="184" formatCode="&quot;€&quot;\ #,##0.00_);\(&quot;€&quot;\ #,##0.00\)"/>
    <numFmt numFmtId="185" formatCode="&quot;€&quot;\ #,##0.00_);[Red]\(&quot;€&quot;\ #,##0.00\)"/>
    <numFmt numFmtId="186" formatCode="_(&quot;€&quot;\ * #,##0_);_(&quot;€&quot;\ * \(#,##0\);_(&quot;€&quot;\ * &quot;-&quot;_);_(@_)"/>
    <numFmt numFmtId="187" formatCode="_(&quot;€&quot;\ * #,##0.00_);_(&quot;€&quot;\ * \(#,##0.00\);_(&quot;€&quot;\ * &quot;-&quot;??_);_(@_)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"/>
    <numFmt numFmtId="201" formatCode="[$-408]dddd\,\ d\ mmmm\ yyyy"/>
    <numFmt numFmtId="202" formatCode="[$-F800]dddd\,\ mmmm\ dd\,\ yyyy"/>
    <numFmt numFmtId="203" formatCode="[$-408]d\-mmm\-yyyy;@"/>
    <numFmt numFmtId="204" formatCode="[$-408]mmmmm;@"/>
    <numFmt numFmtId="205" formatCode="[$-F800]dddd"/>
    <numFmt numFmtId="206" formatCode="[$-F800]"/>
    <numFmt numFmtId="207" formatCode="[$-408]h:mm:ss\ \π\μ/\μ\μ"/>
    <numFmt numFmtId="208" formatCode="[$-409]dddd\,\ mmmm\ dd\,\ yyyy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5">
    <xf numFmtId="0" fontId="0" fillId="0" borderId="0" xfId="0" applyAlignment="1">
      <alignment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197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203" fontId="0" fillId="34" borderId="0" xfId="0" applyNumberFormat="1" applyFont="1" applyFill="1" applyAlignment="1">
      <alignment horizontal="center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202" fontId="0" fillId="34" borderId="0" xfId="0" applyNumberFormat="1" applyFill="1" applyAlignment="1">
      <alignment horizontal="right"/>
    </xf>
    <xf numFmtId="0" fontId="0" fillId="35" borderId="0" xfId="0" applyFill="1" applyAlignment="1">
      <alignment/>
    </xf>
    <xf numFmtId="202" fontId="0" fillId="35" borderId="0" xfId="0" applyNumberFormat="1" applyFill="1" applyAlignment="1">
      <alignment horizontal="right"/>
    </xf>
    <xf numFmtId="202" fontId="0" fillId="36" borderId="0" xfId="0" applyNumberFormat="1" applyFill="1" applyAlignment="1">
      <alignment horizontal="right"/>
    </xf>
    <xf numFmtId="202" fontId="0" fillId="37" borderId="0" xfId="0" applyNumberFormat="1" applyFill="1" applyAlignment="1">
      <alignment horizontal="right"/>
    </xf>
    <xf numFmtId="202" fontId="0" fillId="38" borderId="0" xfId="0" applyNumberFormat="1" applyFill="1" applyAlignment="1">
      <alignment horizontal="right"/>
    </xf>
    <xf numFmtId="202" fontId="0" fillId="33" borderId="0" xfId="0" applyNumberFormat="1" applyFill="1" applyAlignment="1">
      <alignment horizontal="right"/>
    </xf>
    <xf numFmtId="202" fontId="0" fillId="39" borderId="0" xfId="0" applyNumberFormat="1" applyFill="1" applyAlignment="1">
      <alignment horizontal="right"/>
    </xf>
    <xf numFmtId="0" fontId="1" fillId="34" borderId="0" xfId="0" applyFont="1" applyFill="1" applyAlignment="1">
      <alignment horizontal="right"/>
    </xf>
    <xf numFmtId="0" fontId="3" fillId="34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1" fillId="36" borderId="0" xfId="0" applyFont="1" applyFill="1" applyAlignment="1">
      <alignment horizontal="right"/>
    </xf>
    <xf numFmtId="0" fontId="1" fillId="37" borderId="0" xfId="0" applyFont="1" applyFill="1" applyAlignment="1">
      <alignment horizontal="right"/>
    </xf>
    <xf numFmtId="0" fontId="1" fillId="38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9" borderId="0" xfId="0" applyFont="1" applyFill="1" applyAlignment="1">
      <alignment horizontal="right"/>
    </xf>
    <xf numFmtId="203" fontId="1" fillId="34" borderId="0" xfId="0" applyNumberFormat="1" applyFont="1" applyFill="1" applyAlignment="1">
      <alignment horizontal="left"/>
    </xf>
    <xf numFmtId="203" fontId="0" fillId="34" borderId="0" xfId="0" applyNumberFormat="1" applyFill="1" applyAlignment="1">
      <alignment horizontal="left"/>
    </xf>
    <xf numFmtId="203" fontId="0" fillId="34" borderId="0" xfId="0" applyNumberFormat="1" applyFont="1" applyFill="1" applyAlignment="1">
      <alignment horizontal="left"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202" fontId="0" fillId="35" borderId="0" xfId="0" applyNumberFormat="1" applyFill="1" applyAlignment="1">
      <alignment horizontal="left"/>
    </xf>
    <xf numFmtId="202" fontId="1" fillId="34" borderId="0" xfId="0" applyNumberFormat="1" applyFont="1" applyFill="1" applyAlignment="1">
      <alignment horizontal="left"/>
    </xf>
    <xf numFmtId="202" fontId="0" fillId="34" borderId="0" xfId="0" applyNumberFormat="1" applyFill="1" applyAlignment="1">
      <alignment horizontal="left"/>
    </xf>
    <xf numFmtId="0" fontId="1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202" fontId="0" fillId="34" borderId="0" xfId="0" applyNumberForma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0</xdr:rowOff>
    </xdr:from>
    <xdr:to>
      <xdr:col>1</xdr:col>
      <xdr:colOff>447675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352675" y="476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1314450</xdr:colOff>
      <xdr:row>31</xdr:row>
      <xdr:rowOff>95250</xdr:rowOff>
    </xdr:from>
    <xdr:to>
      <xdr:col>1</xdr:col>
      <xdr:colOff>0</xdr:colOff>
      <xdr:row>31</xdr:row>
      <xdr:rowOff>95250</xdr:rowOff>
    </xdr:to>
    <xdr:sp>
      <xdr:nvSpPr>
        <xdr:cNvPr id="2" name="Line 2"/>
        <xdr:cNvSpPr>
          <a:spLocks/>
        </xdr:cNvSpPr>
      </xdr:nvSpPr>
      <xdr:spPr>
        <a:xfrm>
          <a:off x="1314450" y="5048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28.57421875" style="0" customWidth="1"/>
    <col min="2" max="2" width="17.00390625" style="0" customWidth="1"/>
    <col min="3" max="3" width="4.140625" style="0" customWidth="1"/>
    <col min="4" max="4" width="32.28125" style="0" customWidth="1"/>
  </cols>
  <sheetData>
    <row r="1" spans="1:7" ht="15.75">
      <c r="A1" s="42" t="s">
        <v>9</v>
      </c>
      <c r="B1" s="42"/>
      <c r="C1" s="42"/>
      <c r="D1" s="42"/>
      <c r="E1" s="2"/>
      <c r="F1" s="2"/>
      <c r="G1" s="2"/>
    </row>
    <row r="2" spans="1:7" ht="9" customHeight="1">
      <c r="A2" s="3"/>
      <c r="B2" s="3"/>
      <c r="C2" s="3"/>
      <c r="D2" s="3"/>
      <c r="E2" s="2"/>
      <c r="F2" s="2"/>
      <c r="G2" s="2"/>
    </row>
    <row r="3" spans="1:4" ht="12.75">
      <c r="A3" s="4" t="s">
        <v>0</v>
      </c>
      <c r="B3" s="1">
        <v>2023</v>
      </c>
      <c r="C3" s="5"/>
      <c r="D3" s="5"/>
    </row>
    <row r="4" spans="1:4" ht="9.75" customHeight="1">
      <c r="A4" s="6"/>
      <c r="B4" s="5"/>
      <c r="C4" s="5"/>
      <c r="D4" s="5"/>
    </row>
    <row r="5" spans="1:4" ht="12.75">
      <c r="A5" s="7" t="s">
        <v>1</v>
      </c>
      <c r="B5" s="30">
        <f>B106+C106-1</f>
        <v>45032</v>
      </c>
      <c r="C5" s="5"/>
      <c r="D5" s="5"/>
    </row>
    <row r="6" spans="1:4" ht="8.25" customHeight="1">
      <c r="A6" s="7"/>
      <c r="B6" s="8"/>
      <c r="C6" s="5"/>
      <c r="D6" s="5"/>
    </row>
    <row r="7" spans="1:4" ht="15.75">
      <c r="A7" s="44" t="s">
        <v>28</v>
      </c>
      <c r="B7" s="44"/>
      <c r="C7" s="5"/>
      <c r="D7" s="21" t="s">
        <v>29</v>
      </c>
    </row>
    <row r="8" spans="1:4" ht="12.75">
      <c r="A8" s="39" t="s">
        <v>6</v>
      </c>
      <c r="B8" s="39"/>
      <c r="C8" s="5"/>
      <c r="D8" s="22" t="s">
        <v>23</v>
      </c>
    </row>
    <row r="9" spans="1:4" ht="12.75">
      <c r="A9" s="7" t="s">
        <v>15</v>
      </c>
      <c r="B9" s="28">
        <f>B5-10*7</f>
        <v>44962</v>
      </c>
      <c r="C9" s="5"/>
      <c r="D9" s="14">
        <f>DATE(B3,3,25)</f>
        <v>45010</v>
      </c>
    </row>
    <row r="10" spans="1:4" ht="12.75">
      <c r="A10" s="5" t="s">
        <v>2</v>
      </c>
      <c r="B10" s="29">
        <f>B5-9*7</f>
        <v>44969</v>
      </c>
      <c r="C10" s="5"/>
      <c r="D10" s="23" t="s">
        <v>24</v>
      </c>
    </row>
    <row r="11" spans="1:4" ht="12.75">
      <c r="A11" s="5" t="s">
        <v>3</v>
      </c>
      <c r="B11" s="29">
        <f>B5-9*7+4</f>
        <v>44973</v>
      </c>
      <c r="C11" s="5"/>
      <c r="D11" s="15">
        <f>DATE(B3,10,28)</f>
        <v>45227</v>
      </c>
    </row>
    <row r="12" spans="1:4" ht="12.75">
      <c r="A12" s="5" t="s">
        <v>4</v>
      </c>
      <c r="B12" s="29">
        <f>B5-8*7</f>
        <v>44976</v>
      </c>
      <c r="C12" s="5"/>
      <c r="D12" s="24" t="s">
        <v>25</v>
      </c>
    </row>
    <row r="13" spans="1:4" ht="12.75">
      <c r="A13" s="5" t="s">
        <v>5</v>
      </c>
      <c r="B13" s="28">
        <f>B5-7*7</f>
        <v>44983</v>
      </c>
      <c r="C13" s="5"/>
      <c r="D13" s="16">
        <f>DATE(B3,11,17)</f>
        <v>45247</v>
      </c>
    </row>
    <row r="14" spans="1:4" ht="12.75">
      <c r="A14" s="5"/>
      <c r="B14" s="5"/>
      <c r="C14" s="5"/>
      <c r="D14" s="4"/>
    </row>
    <row r="15" spans="1:4" ht="12.75">
      <c r="A15" s="43" t="s">
        <v>7</v>
      </c>
      <c r="B15" s="43"/>
      <c r="C15" s="5"/>
      <c r="D15" s="25" t="s">
        <v>26</v>
      </c>
    </row>
    <row r="16" spans="1:4" ht="12.75">
      <c r="A16" s="9" t="s">
        <v>8</v>
      </c>
      <c r="B16" s="28">
        <f>B5-7*7+1</f>
        <v>44984</v>
      </c>
      <c r="C16" s="5"/>
      <c r="D16" s="17">
        <f>DATE(B3,5,1)</f>
        <v>45047</v>
      </c>
    </row>
    <row r="17" spans="1:4" ht="12.75">
      <c r="A17" s="10" t="s">
        <v>13</v>
      </c>
      <c r="B17" s="29">
        <f>B18-1</f>
        <v>44988</v>
      </c>
      <c r="C17" s="5"/>
      <c r="D17" s="4"/>
    </row>
    <row r="18" spans="1:4" ht="12.75">
      <c r="A18" s="5" t="s">
        <v>10</v>
      </c>
      <c r="B18" s="29">
        <f>B5-6*7-1</f>
        <v>44989</v>
      </c>
      <c r="C18" s="5"/>
      <c r="D18" s="23" t="s">
        <v>32</v>
      </c>
    </row>
    <row r="19" spans="1:4" ht="12.75">
      <c r="A19" s="5" t="s">
        <v>14</v>
      </c>
      <c r="B19" s="29">
        <f>B18+1</f>
        <v>44990</v>
      </c>
      <c r="C19" s="5"/>
      <c r="D19" s="15">
        <f>DATE(year,8,6)</f>
        <v>45144</v>
      </c>
    </row>
    <row r="20" spans="1:4" ht="12.75">
      <c r="A20" s="5" t="s">
        <v>11</v>
      </c>
      <c r="B20" s="29">
        <f>B5-7</f>
        <v>45025</v>
      </c>
      <c r="C20" s="5"/>
      <c r="D20" s="4"/>
    </row>
    <row r="21" spans="1:4" ht="12.75">
      <c r="A21" s="11" t="s">
        <v>12</v>
      </c>
      <c r="B21" s="28">
        <f>B5</f>
        <v>45032</v>
      </c>
      <c r="C21" s="5"/>
      <c r="D21" s="24" t="s">
        <v>27</v>
      </c>
    </row>
    <row r="22" spans="1:4" ht="12.75">
      <c r="A22" s="5"/>
      <c r="B22" s="5"/>
      <c r="C22" s="5"/>
      <c r="D22" s="16">
        <f>DATE(B3,8,15)</f>
        <v>45153</v>
      </c>
    </row>
    <row r="23" spans="1:4" ht="12.75">
      <c r="A23" s="43" t="s">
        <v>16</v>
      </c>
      <c r="B23" s="43"/>
      <c r="C23" s="5"/>
      <c r="D23" s="4"/>
    </row>
    <row r="24" spans="1:4" ht="12.75">
      <c r="A24" s="5" t="s">
        <v>17</v>
      </c>
      <c r="B24" s="29">
        <f>B21+1</f>
        <v>45033</v>
      </c>
      <c r="C24" s="5"/>
      <c r="D24" s="26" t="s">
        <v>78</v>
      </c>
    </row>
    <row r="25" spans="1:4" ht="12.75">
      <c r="A25" s="5" t="s">
        <v>18</v>
      </c>
      <c r="B25" s="29">
        <f>B21+7</f>
        <v>45039</v>
      </c>
      <c r="C25" s="5"/>
      <c r="D25" s="18">
        <f>DATE(B3,1,6)</f>
        <v>44932</v>
      </c>
    </row>
    <row r="26" spans="1:4" ht="12.75">
      <c r="A26" s="5" t="s">
        <v>77</v>
      </c>
      <c r="B26" s="30">
        <f>B27-10</f>
        <v>45071</v>
      </c>
      <c r="C26" s="5"/>
      <c r="D26" s="4"/>
    </row>
    <row r="27" spans="1:4" ht="12.75">
      <c r="A27" s="5" t="s">
        <v>19</v>
      </c>
      <c r="B27" s="30">
        <f>B21+7*7</f>
        <v>45081</v>
      </c>
      <c r="C27" s="5"/>
      <c r="D27" s="24" t="s">
        <v>33</v>
      </c>
    </row>
    <row r="28" spans="1:4" ht="12.75">
      <c r="A28" s="5" t="s">
        <v>20</v>
      </c>
      <c r="B28" s="28">
        <f>B27+1</f>
        <v>45082</v>
      </c>
      <c r="C28" s="5"/>
      <c r="D28" s="16">
        <f>DATE(year,12,25)</f>
        <v>45285</v>
      </c>
    </row>
    <row r="29" spans="1:4" ht="12.75">
      <c r="A29" s="5" t="s">
        <v>21</v>
      </c>
      <c r="B29" s="29">
        <f>B27+7</f>
        <v>45088</v>
      </c>
      <c r="C29" s="5"/>
      <c r="D29" s="4"/>
    </row>
    <row r="30" spans="1:4" ht="12.75">
      <c r="A30" s="5"/>
      <c r="B30" s="5"/>
      <c r="C30" s="5"/>
      <c r="D30" s="27" t="s">
        <v>34</v>
      </c>
    </row>
    <row r="31" spans="1:4" ht="12.75">
      <c r="A31" s="43" t="s">
        <v>22</v>
      </c>
      <c r="B31" s="43"/>
      <c r="C31" s="5"/>
      <c r="D31" s="19">
        <f>D28+7</f>
        <v>45292</v>
      </c>
    </row>
    <row r="32" spans="1:3" ht="12.75">
      <c r="A32" s="5" t="str">
        <f>IF(DATE(B3,4,23)&lt;=B5,"Εντός Σαρακοστής","Εκτός Σαρακοστής")</f>
        <v>Εκτός Σαρακοστής</v>
      </c>
      <c r="B32" s="29">
        <f>IF(DATE(B3,4,23)&lt;=B5,B24,DATE(B3,4,23))</f>
        <v>45039</v>
      </c>
      <c r="C32" s="5"/>
    </row>
    <row r="33" spans="1:4" ht="12.75">
      <c r="A33" s="40">
        <f>B32</f>
        <v>45039</v>
      </c>
      <c r="B33" s="40"/>
      <c r="C33" s="5"/>
      <c r="D33" s="5"/>
    </row>
    <row r="34" spans="1:4" ht="22.5" customHeight="1">
      <c r="A34" s="5"/>
      <c r="B34" s="5"/>
      <c r="C34" s="5"/>
      <c r="D34" s="5"/>
    </row>
    <row r="35" spans="1:4" ht="12.75">
      <c r="A35" s="41" t="s">
        <v>30</v>
      </c>
      <c r="B35" s="41"/>
      <c r="C35" s="41"/>
      <c r="D35" s="41"/>
    </row>
    <row r="36" spans="1:4" s="32" customFormat="1" ht="12.75">
      <c r="A36" s="34" t="s">
        <v>35</v>
      </c>
      <c r="B36" s="34"/>
      <c r="C36" s="31"/>
      <c r="D36" s="22" t="s">
        <v>31</v>
      </c>
    </row>
    <row r="37" spans="1:4" ht="12.75">
      <c r="A37" s="35">
        <f>DATE(year,1,1)</f>
        <v>44927</v>
      </c>
      <c r="B37" s="35"/>
      <c r="C37" s="13"/>
      <c r="D37" s="14">
        <f>DATE(year,1,7)</f>
        <v>44933</v>
      </c>
    </row>
    <row r="38" spans="1:4" s="32" customFormat="1" ht="12.75">
      <c r="A38" s="36" t="s">
        <v>36</v>
      </c>
      <c r="B38" s="36"/>
      <c r="C38" s="33"/>
      <c r="D38" s="20" t="s">
        <v>43</v>
      </c>
    </row>
    <row r="39" spans="1:4" ht="12.75">
      <c r="A39" s="37">
        <f>DATE(year,1,17)</f>
        <v>44943</v>
      </c>
      <c r="B39" s="37"/>
      <c r="C39" s="5"/>
      <c r="D39" s="12">
        <f>DATE(year,1,18)</f>
        <v>44944</v>
      </c>
    </row>
    <row r="40" spans="1:4" s="32" customFormat="1" ht="12.75">
      <c r="A40" s="34" t="s">
        <v>37</v>
      </c>
      <c r="B40" s="34"/>
      <c r="C40" s="31"/>
      <c r="D40" s="22" t="s">
        <v>44</v>
      </c>
    </row>
    <row r="41" spans="1:4" ht="12.75">
      <c r="A41" s="35">
        <f>DATE(year,1,30)</f>
        <v>44956</v>
      </c>
      <c r="B41" s="35"/>
      <c r="C41" s="13"/>
      <c r="D41" s="14">
        <f>DATE(year,2,10)</f>
        <v>44967</v>
      </c>
    </row>
    <row r="42" spans="1:4" ht="12.75">
      <c r="A42" s="38" t="s">
        <v>38</v>
      </c>
      <c r="B42" s="38"/>
      <c r="C42" s="33"/>
      <c r="D42" s="20" t="s">
        <v>45</v>
      </c>
    </row>
    <row r="43" spans="1:4" ht="12.75">
      <c r="A43" s="37">
        <f>DATE(year,5,21)</f>
        <v>45067</v>
      </c>
      <c r="B43" s="37"/>
      <c r="C43" s="5"/>
      <c r="D43" s="12">
        <f>DATE(year,6,24)</f>
        <v>45101</v>
      </c>
    </row>
    <row r="44" spans="1:4" ht="12.75">
      <c r="A44" s="34" t="s">
        <v>39</v>
      </c>
      <c r="B44" s="34"/>
      <c r="C44" s="31"/>
      <c r="D44" s="22" t="s">
        <v>46</v>
      </c>
    </row>
    <row r="45" spans="1:4" ht="12.75">
      <c r="A45" s="35">
        <f>DATE(year,6,29)</f>
        <v>45106</v>
      </c>
      <c r="B45" s="35"/>
      <c r="C45" s="13"/>
      <c r="D45" s="14">
        <f>DATE(year,6,30)</f>
        <v>45107</v>
      </c>
    </row>
    <row r="46" spans="1:4" ht="12.75">
      <c r="A46" s="36" t="s">
        <v>40</v>
      </c>
      <c r="B46" s="36"/>
      <c r="C46" s="33"/>
      <c r="D46" s="20" t="s">
        <v>47</v>
      </c>
    </row>
    <row r="47" spans="1:4" ht="12.75">
      <c r="A47" s="37">
        <f>DATE(year,7,1)</f>
        <v>45108</v>
      </c>
      <c r="B47" s="37"/>
      <c r="C47" s="5"/>
      <c r="D47" s="12">
        <f>DATE(year,7,7)</f>
        <v>45114</v>
      </c>
    </row>
    <row r="48" spans="1:4" ht="12.75">
      <c r="A48" s="34" t="s">
        <v>41</v>
      </c>
      <c r="B48" s="34"/>
      <c r="C48" s="31"/>
      <c r="D48" s="22" t="s">
        <v>48</v>
      </c>
    </row>
    <row r="49" spans="1:4" ht="12.75">
      <c r="A49" s="35">
        <f>DATE(year,7,11)</f>
        <v>45118</v>
      </c>
      <c r="B49" s="35"/>
      <c r="C49" s="13"/>
      <c r="D49" s="14">
        <f>DATE(year,7,20)</f>
        <v>45127</v>
      </c>
    </row>
    <row r="50" spans="1:4" ht="12.75">
      <c r="A50" s="36" t="s">
        <v>42</v>
      </c>
      <c r="B50" s="36"/>
      <c r="C50" s="33"/>
      <c r="D50" s="20" t="s">
        <v>49</v>
      </c>
    </row>
    <row r="51" spans="1:4" ht="12.75">
      <c r="A51" s="37">
        <f>DATE(year,7,26)</f>
        <v>45133</v>
      </c>
      <c r="B51" s="37"/>
      <c r="C51" s="5"/>
      <c r="D51" s="12">
        <f>DATE(year,8,30)</f>
        <v>45168</v>
      </c>
    </row>
    <row r="52" spans="1:4" ht="12.75">
      <c r="A52" s="34" t="s">
        <v>50</v>
      </c>
      <c r="B52" s="34"/>
      <c r="C52" s="31"/>
      <c r="D52" s="22" t="s">
        <v>52</v>
      </c>
    </row>
    <row r="53" spans="1:4" ht="12.75">
      <c r="A53" s="35">
        <f>DATE(year,9,14)</f>
        <v>45183</v>
      </c>
      <c r="B53" s="35"/>
      <c r="C53" s="13"/>
      <c r="D53" s="14">
        <f>DATE(year,9,17)</f>
        <v>45186</v>
      </c>
    </row>
    <row r="54" spans="1:4" ht="12.75">
      <c r="A54" s="38" t="s">
        <v>51</v>
      </c>
      <c r="B54" s="38"/>
      <c r="C54" s="33"/>
      <c r="D54" s="20" t="s">
        <v>53</v>
      </c>
    </row>
    <row r="55" spans="1:4" ht="12.75">
      <c r="A55" s="37">
        <f>DATE(year,9,20)</f>
        <v>45189</v>
      </c>
      <c r="B55" s="37"/>
      <c r="C55" s="5"/>
      <c r="D55" s="12">
        <f>DATE(year,10,3)</f>
        <v>45202</v>
      </c>
    </row>
    <row r="56" spans="1:4" ht="12.75">
      <c r="A56" s="34" t="s">
        <v>54</v>
      </c>
      <c r="B56" s="34"/>
      <c r="C56" s="31"/>
      <c r="D56" s="22" t="s">
        <v>55</v>
      </c>
    </row>
    <row r="57" spans="1:4" ht="12.75">
      <c r="A57" s="35">
        <f>DATE(year,10,18)</f>
        <v>45217</v>
      </c>
      <c r="B57" s="35"/>
      <c r="C57" s="13"/>
      <c r="D57" s="14">
        <f>DATE(year,10,20)</f>
        <v>45219</v>
      </c>
    </row>
    <row r="58" spans="1:4" ht="12.75">
      <c r="A58" s="36" t="s">
        <v>59</v>
      </c>
      <c r="B58" s="36"/>
      <c r="C58" s="33"/>
      <c r="D58" s="20" t="s">
        <v>40</v>
      </c>
    </row>
    <row r="59" spans="1:4" ht="12.75">
      <c r="A59" s="37">
        <f>DATE(year,10,26)</f>
        <v>45225</v>
      </c>
      <c r="B59" s="37"/>
      <c r="C59" s="5"/>
      <c r="D59" s="12">
        <f>DATE(year,11,1)</f>
        <v>45231</v>
      </c>
    </row>
    <row r="60" spans="1:4" ht="12.75">
      <c r="A60" s="34" t="s">
        <v>58</v>
      </c>
      <c r="B60" s="34"/>
      <c r="C60" s="31"/>
      <c r="D60" s="22" t="s">
        <v>60</v>
      </c>
    </row>
    <row r="61" spans="1:4" ht="12.75">
      <c r="A61" s="35">
        <f>DATE(year,11,8)</f>
        <v>45238</v>
      </c>
      <c r="B61" s="35"/>
      <c r="C61" s="13"/>
      <c r="D61" s="14">
        <f>DATE(year,11,21)</f>
        <v>45251</v>
      </c>
    </row>
    <row r="62" spans="1:4" ht="12.75">
      <c r="A62" s="38" t="s">
        <v>57</v>
      </c>
      <c r="B62" s="38"/>
      <c r="C62" s="33"/>
      <c r="D62" s="20" t="s">
        <v>56</v>
      </c>
    </row>
    <row r="63" spans="1:4" ht="12.75">
      <c r="A63" s="37">
        <f>DATE(year,11,25)</f>
        <v>45255</v>
      </c>
      <c r="B63" s="37"/>
      <c r="C63" s="5"/>
      <c r="D63" s="12">
        <f>DATE(year,11,26)</f>
        <v>45256</v>
      </c>
    </row>
    <row r="64" spans="1:4" ht="12.75">
      <c r="A64" s="34" t="s">
        <v>64</v>
      </c>
      <c r="B64" s="34"/>
      <c r="C64" s="31"/>
      <c r="D64" s="22" t="s">
        <v>65</v>
      </c>
    </row>
    <row r="65" spans="1:4" ht="12.75">
      <c r="A65" s="35">
        <f>DATE(year,11,30)</f>
        <v>45260</v>
      </c>
      <c r="B65" s="35"/>
      <c r="C65" s="13"/>
      <c r="D65" s="14">
        <f>DATE(year,12,4)</f>
        <v>45264</v>
      </c>
    </row>
    <row r="66" spans="1:4" ht="12.75">
      <c r="A66" s="36" t="s">
        <v>63</v>
      </c>
      <c r="B66" s="36"/>
      <c r="C66" s="33"/>
      <c r="D66" s="20" t="s">
        <v>61</v>
      </c>
    </row>
    <row r="67" spans="1:4" ht="12.75">
      <c r="A67" s="37">
        <f>DATE(year,12,5)</f>
        <v>45265</v>
      </c>
      <c r="B67" s="37"/>
      <c r="C67" s="5"/>
      <c r="D67" s="12">
        <f>DATE(year,12,6)</f>
        <v>45266</v>
      </c>
    </row>
    <row r="68" spans="1:4" ht="12.75">
      <c r="A68" s="34" t="s">
        <v>62</v>
      </c>
      <c r="B68" s="34"/>
      <c r="C68" s="31"/>
      <c r="D68" s="22" t="s">
        <v>66</v>
      </c>
    </row>
    <row r="69" spans="1:4" ht="12.75">
      <c r="A69" s="35">
        <f>DATE(year,12,9)</f>
        <v>45269</v>
      </c>
      <c r="B69" s="35"/>
      <c r="C69" s="13"/>
      <c r="D69" s="14">
        <f>DATE(year,12,10)</f>
        <v>45270</v>
      </c>
    </row>
    <row r="70" spans="1:4" ht="12.75">
      <c r="A70" s="36" t="s">
        <v>67</v>
      </c>
      <c r="B70" s="36"/>
      <c r="C70" s="33"/>
      <c r="D70" s="20" t="s">
        <v>68</v>
      </c>
    </row>
    <row r="71" spans="1:4" ht="12.75">
      <c r="A71" s="37">
        <f>DATE(year,12,12)</f>
        <v>45272</v>
      </c>
      <c r="B71" s="37"/>
      <c r="C71" s="5"/>
      <c r="D71" s="12">
        <f>DATE(year,12,15)</f>
        <v>45275</v>
      </c>
    </row>
    <row r="72" spans="1:4" ht="12.75">
      <c r="A72" s="34" t="s">
        <v>69</v>
      </c>
      <c r="B72" s="34"/>
      <c r="C72" s="31"/>
      <c r="D72" s="22" t="s">
        <v>70</v>
      </c>
    </row>
    <row r="73" spans="1:4" ht="12.75">
      <c r="A73" s="35">
        <f>DATE(year,12,17)</f>
        <v>45277</v>
      </c>
      <c r="B73" s="35"/>
      <c r="C73" s="13"/>
      <c r="D73" s="14">
        <f>DATE(year,12,24)</f>
        <v>45284</v>
      </c>
    </row>
    <row r="74" spans="1:4" ht="12.75">
      <c r="A74" s="38" t="s">
        <v>71</v>
      </c>
      <c r="B74" s="38"/>
      <c r="C74" s="33"/>
      <c r="D74" s="20" t="s">
        <v>72</v>
      </c>
    </row>
    <row r="75" spans="1:4" ht="12.75">
      <c r="A75" s="37">
        <f>DATE(year,12,27)</f>
        <v>45287</v>
      </c>
      <c r="B75" s="37"/>
      <c r="C75" s="5"/>
      <c r="D75" s="12">
        <f>DATE(year,4,29)</f>
        <v>45045</v>
      </c>
    </row>
    <row r="76" spans="1:4" ht="12.75">
      <c r="A76" s="34" t="s">
        <v>73</v>
      </c>
      <c r="B76" s="34"/>
      <c r="C76" s="31"/>
      <c r="D76" s="22" t="s">
        <v>74</v>
      </c>
    </row>
    <row r="77" spans="1:4" ht="12.75">
      <c r="A77" s="35">
        <f>DATE(year,3,3)</f>
        <v>44988</v>
      </c>
      <c r="B77" s="35"/>
      <c r="C77" s="13"/>
      <c r="D77" s="14">
        <f>DATE(year,5,29)</f>
        <v>45075</v>
      </c>
    </row>
    <row r="78" spans="1:4" ht="12.75">
      <c r="A78" s="36" t="s">
        <v>75</v>
      </c>
      <c r="B78" s="36"/>
      <c r="C78" s="33"/>
      <c r="D78" s="20" t="s">
        <v>79</v>
      </c>
    </row>
    <row r="79" spans="1:4" ht="12.75">
      <c r="A79" s="37">
        <f>DATE(year,2,4)</f>
        <v>44961</v>
      </c>
      <c r="B79" s="37"/>
      <c r="C79" s="5"/>
      <c r="D79" s="12">
        <f>DATE(year,2,5)</f>
        <v>44962</v>
      </c>
    </row>
    <row r="80" spans="1:4" ht="12.75">
      <c r="A80" s="34" t="s">
        <v>76</v>
      </c>
      <c r="B80" s="34"/>
      <c r="C80" s="31"/>
      <c r="D80" s="22"/>
    </row>
    <row r="81" spans="1:4" ht="12.75">
      <c r="A81" s="35">
        <f>DATE(year,5,14)</f>
        <v>45060</v>
      </c>
      <c r="B81" s="35"/>
      <c r="C81" s="13"/>
      <c r="D81" s="14"/>
    </row>
    <row r="82" spans="1:4" ht="12.75">
      <c r="A82" s="36"/>
      <c r="B82" s="36"/>
      <c r="C82" s="33"/>
      <c r="D82" s="20"/>
    </row>
    <row r="83" spans="1:4" ht="12.75">
      <c r="A83" s="37"/>
      <c r="B83" s="37"/>
      <c r="C83" s="5"/>
      <c r="D83" s="12"/>
    </row>
    <row r="84" spans="1:4" ht="12.75">
      <c r="A84" s="34"/>
      <c r="B84" s="34"/>
      <c r="C84" s="31"/>
      <c r="D84" s="22"/>
    </row>
    <row r="85" spans="1:4" ht="12.75">
      <c r="A85" s="35"/>
      <c r="B85" s="35"/>
      <c r="C85" s="13"/>
      <c r="D85" s="14"/>
    </row>
    <row r="86" spans="1:4" ht="12.75">
      <c r="A86" s="38"/>
      <c r="B86" s="38"/>
      <c r="C86" s="33"/>
      <c r="D86" s="20"/>
    </row>
    <row r="87" spans="1:4" ht="12.75">
      <c r="A87" s="37"/>
      <c r="B87" s="37"/>
      <c r="C87" s="5"/>
      <c r="D87" s="12"/>
    </row>
    <row r="88" spans="1:4" ht="12.75">
      <c r="A88" s="34"/>
      <c r="B88" s="34"/>
      <c r="C88" s="31"/>
      <c r="D88" s="22"/>
    </row>
    <row r="89" spans="1:4" ht="12.75">
      <c r="A89" s="35"/>
      <c r="B89" s="35"/>
      <c r="C89" s="13"/>
      <c r="D89" s="14"/>
    </row>
    <row r="90" spans="1:4" ht="12.75">
      <c r="A90" s="36"/>
      <c r="B90" s="36"/>
      <c r="C90" s="33"/>
      <c r="D90" s="20"/>
    </row>
    <row r="91" spans="1:4" ht="12.75">
      <c r="A91" s="37"/>
      <c r="B91" s="37"/>
      <c r="C91" s="5"/>
      <c r="D91" s="12"/>
    </row>
    <row r="92" spans="1:4" ht="12.75">
      <c r="A92" s="34"/>
      <c r="B92" s="34"/>
      <c r="C92" s="31"/>
      <c r="D92" s="22"/>
    </row>
    <row r="93" spans="1:4" ht="12.75">
      <c r="A93" s="35"/>
      <c r="B93" s="35"/>
      <c r="C93" s="13"/>
      <c r="D93" s="14"/>
    </row>
    <row r="94" spans="1:4" ht="12.75">
      <c r="A94" s="36"/>
      <c r="B94" s="36"/>
      <c r="C94" s="33"/>
      <c r="D94" s="20"/>
    </row>
    <row r="95" spans="1:4" ht="12.75">
      <c r="A95" s="37"/>
      <c r="B95" s="37"/>
      <c r="C95" s="5"/>
      <c r="D95" s="12"/>
    </row>
    <row r="96" spans="1:4" ht="12.75">
      <c r="A96" s="34"/>
      <c r="B96" s="34"/>
      <c r="C96" s="31"/>
      <c r="D96" s="22"/>
    </row>
    <row r="97" spans="1:4" ht="12.75">
      <c r="A97" s="35"/>
      <c r="B97" s="35"/>
      <c r="C97" s="13"/>
      <c r="D97" s="14"/>
    </row>
    <row r="98" spans="1:4" ht="12.75">
      <c r="A98" s="38"/>
      <c r="B98" s="38"/>
      <c r="C98" s="33"/>
      <c r="D98" s="20"/>
    </row>
    <row r="99" spans="1:4" ht="12.75">
      <c r="A99" s="37"/>
      <c r="B99" s="37"/>
      <c r="C99" s="5"/>
      <c r="D99" s="12"/>
    </row>
    <row r="100" spans="1:4" ht="12.75">
      <c r="A100" s="34"/>
      <c r="B100" s="34"/>
      <c r="C100" s="31"/>
      <c r="D100" s="22"/>
    </row>
    <row r="101" spans="1:4" ht="12.75">
      <c r="A101" s="35"/>
      <c r="B101" s="35"/>
      <c r="C101" s="13"/>
      <c r="D101" s="14"/>
    </row>
    <row r="102" spans="1:4" ht="12.75">
      <c r="A102" s="36"/>
      <c r="B102" s="36"/>
      <c r="C102" s="33"/>
      <c r="D102" s="20"/>
    </row>
    <row r="103" spans="1:4" ht="12.75">
      <c r="A103" s="37"/>
      <c r="B103" s="37"/>
      <c r="C103" s="5"/>
      <c r="D103" s="12"/>
    </row>
    <row r="104" spans="1:4" ht="12.75">
      <c r="A104" s="34"/>
      <c r="B104" s="34"/>
      <c r="C104" s="31"/>
      <c r="D104" s="22"/>
    </row>
    <row r="105" spans="1:4" ht="12.75">
      <c r="A105" s="35"/>
      <c r="B105" s="35"/>
      <c r="C105" s="13"/>
      <c r="D105" s="14"/>
    </row>
    <row r="106" spans="1:4" ht="12.75">
      <c r="A106" s="36"/>
      <c r="B106" s="36">
        <f>DATE(B3,4,1)</f>
        <v>45017</v>
      </c>
      <c r="C106" s="33">
        <f>MOD(19*MOD(B3,19)+16,30)+MOD(2*MOD(B3,4)+4*MOD(B3,7)+6*MOD(19*MOD(B3,19)+16,30),7)+3</f>
        <v>16</v>
      </c>
      <c r="D106" s="20"/>
    </row>
    <row r="107" spans="1:4" ht="12.75">
      <c r="A107" s="37"/>
      <c r="B107" s="37"/>
      <c r="C107" s="5"/>
      <c r="D107" s="12"/>
    </row>
    <row r="108" spans="1:4" ht="12.75">
      <c r="A108" s="34"/>
      <c r="B108" s="34"/>
      <c r="C108" s="31"/>
      <c r="D108" s="22"/>
    </row>
    <row r="109" spans="1:4" ht="12.75">
      <c r="A109" s="35"/>
      <c r="B109" s="35"/>
      <c r="C109" s="13"/>
      <c r="D109" s="14"/>
    </row>
    <row r="110" spans="1:4" ht="12.75">
      <c r="A110" s="38"/>
      <c r="B110" s="38"/>
      <c r="C110" s="33"/>
      <c r="D110" s="20"/>
    </row>
    <row r="111" spans="1:4" ht="12.75">
      <c r="A111" s="37"/>
      <c r="B111" s="37"/>
      <c r="C111" s="5"/>
      <c r="D111" s="12"/>
    </row>
    <row r="112" spans="1:4" ht="12.75">
      <c r="A112" s="34"/>
      <c r="B112" s="34"/>
      <c r="C112" s="31"/>
      <c r="D112" s="22"/>
    </row>
    <row r="113" spans="1:4" ht="12.75">
      <c r="A113" s="35"/>
      <c r="B113" s="35"/>
      <c r="C113" s="13"/>
      <c r="D113" s="14"/>
    </row>
    <row r="114" spans="1:4" ht="12.75">
      <c r="A114" s="36"/>
      <c r="B114" s="36"/>
      <c r="C114" s="33"/>
      <c r="D114" s="20"/>
    </row>
    <row r="115" spans="1:4" ht="12.75">
      <c r="A115" s="37"/>
      <c r="B115" s="37"/>
      <c r="C115" s="5"/>
      <c r="D115" s="12"/>
    </row>
    <row r="116" spans="1:4" ht="12.75">
      <c r="A116" s="34"/>
      <c r="B116" s="34"/>
      <c r="C116" s="31"/>
      <c r="D116" s="22"/>
    </row>
    <row r="117" spans="1:4" ht="12.75">
      <c r="A117" s="35"/>
      <c r="B117" s="35"/>
      <c r="C117" s="13"/>
      <c r="D117" s="14"/>
    </row>
    <row r="118" spans="1:4" ht="12.75">
      <c r="A118" s="36"/>
      <c r="B118" s="36"/>
      <c r="C118" s="33"/>
      <c r="D118" s="20"/>
    </row>
    <row r="119" spans="1:4" ht="12.75">
      <c r="A119" s="37"/>
      <c r="B119" s="37"/>
      <c r="C119" s="5"/>
      <c r="D119" s="12"/>
    </row>
  </sheetData>
  <sheetProtection sheet="1" objects="1" scenarios="1"/>
  <mergeCells count="92"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63:B63"/>
    <mergeCell ref="A64:B64"/>
    <mergeCell ref="A79:B79"/>
    <mergeCell ref="A75:B75"/>
    <mergeCell ref="A76:B76"/>
    <mergeCell ref="A77:B77"/>
    <mergeCell ref="A57:B57"/>
    <mergeCell ref="A61:B61"/>
    <mergeCell ref="A62:B62"/>
    <mergeCell ref="A59:B59"/>
    <mergeCell ref="A60:B60"/>
    <mergeCell ref="A58:B58"/>
    <mergeCell ref="A37:B37"/>
    <mergeCell ref="A52:B52"/>
    <mergeCell ref="A53:B53"/>
    <mergeCell ref="A48:B48"/>
    <mergeCell ref="A50:B50"/>
    <mergeCell ref="A42:B42"/>
    <mergeCell ref="A43:B43"/>
    <mergeCell ref="A44:B44"/>
    <mergeCell ref="A45:B45"/>
    <mergeCell ref="A1:D1"/>
    <mergeCell ref="A15:B15"/>
    <mergeCell ref="A23:B23"/>
    <mergeCell ref="A31:B31"/>
    <mergeCell ref="A7:B7"/>
    <mergeCell ref="A36:B36"/>
    <mergeCell ref="A55:B55"/>
    <mergeCell ref="A56:B56"/>
    <mergeCell ref="A46:B46"/>
    <mergeCell ref="A47:B47"/>
    <mergeCell ref="A51:B51"/>
    <mergeCell ref="A38:B38"/>
    <mergeCell ref="A39:B39"/>
    <mergeCell ref="A40:B40"/>
    <mergeCell ref="A41:B41"/>
    <mergeCell ref="A70:B70"/>
    <mergeCell ref="A71:B71"/>
    <mergeCell ref="A68:B68"/>
    <mergeCell ref="A74:B74"/>
    <mergeCell ref="A8:B8"/>
    <mergeCell ref="A33:B33"/>
    <mergeCell ref="A35:D35"/>
    <mergeCell ref="A65:B65"/>
    <mergeCell ref="A66:B66"/>
    <mergeCell ref="A54:B54"/>
    <mergeCell ref="A80:B80"/>
    <mergeCell ref="A81:B81"/>
    <mergeCell ref="A82:B82"/>
    <mergeCell ref="A83:B83"/>
    <mergeCell ref="A49:B49"/>
    <mergeCell ref="A67:B67"/>
    <mergeCell ref="A78:B78"/>
    <mergeCell ref="A72:B72"/>
    <mergeCell ref="A73:B73"/>
    <mergeCell ref="A69:B69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r:id="rId3"/>
  <rowBreaks count="1" manualBreakCount="1">
    <brk id="55" max="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Ορθόδοξο Εορτολόγιο - Αργίες - Κινητές Εορτές</dc:title>
  <dc:subject/>
  <dc:creator>Στέφανος Κοζάνης</dc:creator>
  <cp:keywords/>
  <dc:description/>
  <cp:lastModifiedBy>User</cp:lastModifiedBy>
  <cp:lastPrinted>2003-05-27T11:12:47Z</cp:lastPrinted>
  <dcterms:created xsi:type="dcterms:W3CDTF">2003-05-26T20:12:14Z</dcterms:created>
  <dcterms:modified xsi:type="dcterms:W3CDTF">2023-07-31T14:59:20Z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1378378321</vt:i4>
  </property>
  <property fmtid="{D5CDD505-2E9C-101B-9397-08002B2CF9AE}" pid="3" name="_EmailSubject">
    <vt:lpwstr/>
  </property>
  <property fmtid="{D5CDD505-2E9C-101B-9397-08002B2CF9AE}" pid="4" name="_AuthorEmail">
    <vt:lpwstr>georgia.petropoulou@infores.gr</vt:lpwstr>
  </property>
  <property fmtid="{D5CDD505-2E9C-101B-9397-08002B2CF9AE}" pid="5" name="_AuthorEmailDisplayName">
    <vt:lpwstr>Georgia Petropoulou</vt:lpwstr>
  </property>
  <property fmtid="{D5CDD505-2E9C-101B-9397-08002B2CF9AE}" pid="6" name="_PreviousAdHocReviewCycleID">
    <vt:i4>499545996</vt:i4>
  </property>
  <property fmtid="{D5CDD505-2E9C-101B-9397-08002B2CF9AE}" pid="7" name="_ReviewingToolsShownOnce">
    <vt:lpwstr/>
  </property>
</Properties>
</file>